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855"/>
  </bookViews>
  <sheets>
    <sheet name="20171129" sheetId="9" r:id="rId1"/>
  </sheets>
  <definedNames>
    <definedName name="_xlnm.Print_Area" localSheetId="0">'20171129'!$A$1:$E$19</definedName>
  </definedNames>
  <calcPr calcId="145621"/>
</workbook>
</file>

<file path=xl/calcChain.xml><?xml version="1.0" encoding="utf-8"?>
<calcChain xmlns="http://schemas.openxmlformats.org/spreadsheetml/2006/main">
  <c r="O6" i="9" l="1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5" i="9"/>
  <c r="E12" i="9" l="1"/>
  <c r="K12" i="9"/>
  <c r="L12" i="9"/>
  <c r="N12" i="9" s="1"/>
  <c r="M12" i="9"/>
  <c r="E13" i="9"/>
  <c r="K13" i="9"/>
  <c r="L13" i="9"/>
  <c r="R13" i="9" s="1"/>
  <c r="E14" i="9"/>
  <c r="K14" i="9"/>
  <c r="L14" i="9"/>
  <c r="M14" i="9" s="1"/>
  <c r="S14" i="9"/>
  <c r="B14" i="9" s="1"/>
  <c r="E15" i="9"/>
  <c r="K15" i="9"/>
  <c r="L15" i="9"/>
  <c r="M15" i="9" s="1"/>
  <c r="P15" i="9" s="1"/>
  <c r="C15" i="9" s="1"/>
  <c r="E16" i="9"/>
  <c r="K16" i="9"/>
  <c r="L16" i="9"/>
  <c r="N16" i="9" s="1"/>
  <c r="M16" i="9"/>
  <c r="E17" i="9"/>
  <c r="K17" i="9"/>
  <c r="L17" i="9"/>
  <c r="R17" i="9" s="1"/>
  <c r="E18" i="9"/>
  <c r="K18" i="9"/>
  <c r="L18" i="9"/>
  <c r="M18" i="9" s="1"/>
  <c r="S18" i="9"/>
  <c r="B18" i="9" s="1"/>
  <c r="E19" i="9"/>
  <c r="K19" i="9"/>
  <c r="L19" i="9"/>
  <c r="M19" i="9" s="1"/>
  <c r="P19" i="9" s="1"/>
  <c r="C19" i="9" s="1"/>
  <c r="R18" i="9" l="1"/>
  <c r="R14" i="9"/>
  <c r="Q13" i="9"/>
  <c r="D13" i="9" s="1"/>
  <c r="N18" i="9"/>
  <c r="Q18" i="9" s="1"/>
  <c r="D18" i="9" s="1"/>
  <c r="N14" i="9"/>
  <c r="N17" i="9"/>
  <c r="Q17" i="9" s="1"/>
  <c r="D17" i="9" s="1"/>
  <c r="S16" i="9"/>
  <c r="B16" i="9" s="1"/>
  <c r="P16" i="9"/>
  <c r="C16" i="9" s="1"/>
  <c r="N13" i="9"/>
  <c r="S12" i="9"/>
  <c r="B12" i="9" s="1"/>
  <c r="P12" i="9"/>
  <c r="C12" i="9" s="1"/>
  <c r="Q14" i="9"/>
  <c r="D14" i="9" s="1"/>
  <c r="S19" i="9"/>
  <c r="B19" i="9" s="1"/>
  <c r="R19" i="9"/>
  <c r="P18" i="9"/>
  <c r="C18" i="9" s="1"/>
  <c r="M17" i="9"/>
  <c r="P17" i="9" s="1"/>
  <c r="C17" i="9" s="1"/>
  <c r="R16" i="9"/>
  <c r="S15" i="9"/>
  <c r="B15" i="9" s="1"/>
  <c r="R15" i="9"/>
  <c r="P14" i="9"/>
  <c r="C14" i="9" s="1"/>
  <c r="M13" i="9"/>
  <c r="P13" i="9" s="1"/>
  <c r="C13" i="9" s="1"/>
  <c r="R12" i="9"/>
  <c r="N19" i="9"/>
  <c r="Q19" i="9" s="1"/>
  <c r="D19" i="9" s="1"/>
  <c r="Q16" i="9"/>
  <c r="D16" i="9" s="1"/>
  <c r="N15" i="9"/>
  <c r="Q15" i="9" s="1"/>
  <c r="D15" i="9" s="1"/>
  <c r="Q12" i="9"/>
  <c r="D12" i="9" s="1"/>
  <c r="S17" i="9"/>
  <c r="B17" i="9" s="1"/>
  <c r="S13" i="9"/>
  <c r="B13" i="9" s="1"/>
  <c r="L11" i="9" l="1"/>
  <c r="S11" i="9" s="1"/>
  <c r="B11" i="9" s="1"/>
  <c r="K11" i="9"/>
  <c r="E11" i="9"/>
  <c r="L10" i="9"/>
  <c r="S10" i="9" s="1"/>
  <c r="B10" i="9" s="1"/>
  <c r="K10" i="9"/>
  <c r="E10" i="9"/>
  <c r="L9" i="9"/>
  <c r="R9" i="9" s="1"/>
  <c r="K9" i="9"/>
  <c r="E9" i="9"/>
  <c r="L8" i="9"/>
  <c r="N8" i="9" s="1"/>
  <c r="K8" i="9"/>
  <c r="E8" i="9"/>
  <c r="L7" i="9"/>
  <c r="S7" i="9" s="1"/>
  <c r="B7" i="9" s="1"/>
  <c r="K7" i="9"/>
  <c r="E7" i="9"/>
  <c r="L6" i="9"/>
  <c r="S6" i="9" s="1"/>
  <c r="B6" i="9" s="1"/>
  <c r="K6" i="9"/>
  <c r="E6" i="9"/>
  <c r="S8" i="9" l="1"/>
  <c r="B8" i="9" s="1"/>
  <c r="R8" i="9"/>
  <c r="M6" i="9"/>
  <c r="P6" i="9" s="1"/>
  <c r="C6" i="9" s="1"/>
  <c r="M9" i="9"/>
  <c r="S9" i="9"/>
  <c r="B9" i="9" s="1"/>
  <c r="N9" i="9"/>
  <c r="Q9" i="9" s="1"/>
  <c r="D9" i="9" s="1"/>
  <c r="M10" i="9"/>
  <c r="P10" i="9" s="1"/>
  <c r="C10" i="9" s="1"/>
  <c r="N6" i="9"/>
  <c r="Q6" i="9" s="1"/>
  <c r="D6" i="9" s="1"/>
  <c r="N10" i="9"/>
  <c r="Q10" i="9" s="1"/>
  <c r="D10" i="9" s="1"/>
  <c r="M7" i="9"/>
  <c r="P7" i="9" s="1"/>
  <c r="C7" i="9" s="1"/>
  <c r="M11" i="9"/>
  <c r="P11" i="9" s="1"/>
  <c r="C11" i="9" s="1"/>
  <c r="R6" i="9"/>
  <c r="N7" i="9"/>
  <c r="Q7" i="9" s="1"/>
  <c r="D7" i="9" s="1"/>
  <c r="M8" i="9"/>
  <c r="Q8" i="9"/>
  <c r="D8" i="9" s="1"/>
  <c r="P9" i="9"/>
  <c r="C9" i="9" s="1"/>
  <c r="R10" i="9"/>
  <c r="N11" i="9"/>
  <c r="Q11" i="9" s="1"/>
  <c r="D11" i="9" s="1"/>
  <c r="P8" i="9"/>
  <c r="C8" i="9" s="1"/>
  <c r="R7" i="9"/>
  <c r="R11" i="9"/>
  <c r="E5" i="9" l="1"/>
  <c r="L5" i="9" l="1"/>
  <c r="K5" i="9"/>
  <c r="R5" i="9" l="1"/>
  <c r="N5" i="9"/>
  <c r="Q5" i="9" s="1"/>
  <c r="S5" i="9"/>
  <c r="B5" i="9" s="1"/>
  <c r="M5" i="9"/>
  <c r="P5" i="9" s="1"/>
  <c r="C5" i="9" l="1"/>
  <c r="D5" i="9" l="1"/>
</calcChain>
</file>

<file path=xl/sharedStrings.xml><?xml version="1.0" encoding="utf-8"?>
<sst xmlns="http://schemas.openxmlformats.org/spreadsheetml/2006/main" count="35" uniqueCount="34">
  <si>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</si>
  <si>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</si>
  <si>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</si>
  <si>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</si>
  <si>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</si>
  <si>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</si>
  <si>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</si>
  <si>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</si>
  <si>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</si>
  <si>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</si>
  <si>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</si>
  <si>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</si>
  <si>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</si>
  <si>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</si>
  <si>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</si>
  <si>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</si>
  <si>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</si>
  <si>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</si>
  <si>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</si>
  <si>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プロローグ愛</t>
  </si>
  <si>
    <t>国際技術支援ネットワーク</t>
  </si>
  <si>
    <t>イルカ</t>
  </si>
  <si>
    <t>日本人権擁護センター</t>
  </si>
  <si>
    <t>国際エステティックセラピー介護支援ボランティア協会</t>
  </si>
  <si>
    <t>アフリカ物語</t>
  </si>
  <si>
    <t>防災標識ネットワーク</t>
  </si>
  <si>
    <t>日本ＨＡＣＣＰ協会</t>
  </si>
  <si>
    <t>環研究所</t>
  </si>
  <si>
    <t>東京高齢者福祉協議会</t>
  </si>
  <si>
    <t>「０歳からの教育」推進協議会</t>
  </si>
  <si>
    <t>日本民家トラスト協会</t>
  </si>
  <si>
    <t>映像支援プロジェクトチームテレビくん</t>
  </si>
  <si>
    <t>ジャパン・アイ・シー・オー・ピー・エイチ</t>
  </si>
  <si>
    <t>里山文化研究センター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</si>
</sst>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87828</xdr:colOff>
      <xdr:row>0</xdr:row>
      <xdr:rowOff>0</xdr:rowOff>
    </xdr:from>
    <xdr:to>
      <xdr:col>8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18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80863</xdr:colOff>
      <xdr:row>0</xdr:row>
      <xdr:rowOff>0</xdr:rowOff>
    </xdr:from>
    <xdr:to>
      <xdr:col>9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view="pageBreakPreview" zoomScaleNormal="55" zoomScaleSheetLayoutView="100" workbookViewId="0"/>
  </sheetViews>
  <sheetFormatPr defaultRowHeight="13.5"/>
  <cols>
    <col min="1" max="1" width="10.625" customWidth="1"/>
    <col min="2" max="2" width="62.75" customWidth="1"/>
    <col min="3" max="5" width="22.75" customWidth="1"/>
    <col min="6" max="6" width="22.75" hidden="1" customWidth="1"/>
    <col min="7" max="7" width="43.125" hidden="1" customWidth="1"/>
    <col min="8" max="8" width="9.5" hidden="1" customWidth="1"/>
    <col min="9" max="9" width="17.625" hidden="1" customWidth="1"/>
    <col min="10" max="10" width="15.875" hidden="1" customWidth="1"/>
    <col min="11" max="11" width="21.125" hidden="1" customWidth="1"/>
    <col min="12" max="12" width="22.75" hidden="1" customWidth="1"/>
    <col min="13" max="15" width="27.5" hidden="1" customWidth="1"/>
    <col min="16" max="19" width="44.25" hidden="1" customWidth="1"/>
    <col min="20" max="20" width="0" hidden="1" customWidth="1"/>
  </cols>
  <sheetData>
    <row r="1" spans="1:19">
      <c r="A1" t="s">
        <v>6</v>
      </c>
    </row>
    <row r="4" spans="1:19" ht="40.5">
      <c r="A4" s="1" t="s">
        <v>0</v>
      </c>
      <c r="B4" s="1" t="s">
        <v>1</v>
      </c>
      <c r="C4" s="1" t="s">
        <v>2</v>
      </c>
      <c r="D4" s="1" t="s">
        <v>3</v>
      </c>
      <c r="E4" s="4" t="s">
        <v>16</v>
      </c>
      <c r="F4" s="1" t="s">
        <v>4</v>
      </c>
      <c r="G4" s="1" t="s">
        <v>10</v>
      </c>
      <c r="H4" s="1" t="s">
        <v>5</v>
      </c>
      <c r="I4" s="4" t="s">
        <v>16</v>
      </c>
      <c r="J4" s="1" t="s">
        <v>13</v>
      </c>
      <c r="K4" s="4" t="s">
        <v>7</v>
      </c>
      <c r="L4" s="4" t="s">
        <v>12</v>
      </c>
      <c r="M4" s="4" t="s">
        <v>14</v>
      </c>
      <c r="N4" s="4" t="s">
        <v>15</v>
      </c>
      <c r="O4" s="4" t="s">
        <v>17</v>
      </c>
      <c r="P4" s="1" t="s">
        <v>8</v>
      </c>
      <c r="Q4" s="1" t="s">
        <v>9</v>
      </c>
      <c r="R4" s="4" t="s">
        <v>18</v>
      </c>
      <c r="S4" s="1" t="s">
        <v>11</v>
      </c>
    </row>
    <row r="5" spans="1:19" ht="30" customHeight="1">
      <c r="A5" s="3">
        <v>1</v>
      </c>
      <c r="B5" s="5" t="str">
        <f>HYPERLINK(S5,G5)</f>
        <v>プロローグ愛</v>
      </c>
      <c r="C5" s="2" t="str">
        <f>HYPERLINK(P5,C$4)</f>
        <v>改善命令実施文書</v>
      </c>
      <c r="D5" s="2" t="str">
        <f>HYPERLINK(Q5,D$4)</f>
        <v>市民への説明要請文書</v>
      </c>
      <c r="E5" s="2" t="str">
        <f>IF(ISBLANK(I5),"",HYPERLINK(R5,TEXT(I5,"gggy年m月d日")))</f>
        <v/>
      </c>
      <c r="F5" s="6">
        <v>10276</v>
      </c>
      <c r="G5" s="6" t="s">
        <v>19</v>
      </c>
      <c r="H5" s="7">
        <v>20171129</v>
      </c>
      <c r="I5" s="7"/>
      <c r="J5" s="8">
        <v>1157</v>
      </c>
      <c r="K5" s="9" t="str">
        <f>TEXT(J5,"0000000000")</f>
        <v>0000001157</v>
      </c>
      <c r="L5" s="10" t="str">
        <f>TEXT(F5,"0000000")</f>
        <v>0010276</v>
      </c>
      <c r="M5" s="11" t="str">
        <f>H5&amp;"meirei"&amp;L5&amp;".pdf"</f>
        <v>20171129meirei0010276.pdf</v>
      </c>
      <c r="N5" s="11" t="str">
        <f>H5&amp;"m-yousei"&amp;L5&amp;".pdf"</f>
        <v>20171129m-yousei0010276.pdf</v>
      </c>
      <c r="O5" s="11" t="str">
        <f>H5&amp;"m-kaitou"&amp;L5&amp;".pdf"</f>
        <v>20171129m-kaitou0010276.pdf</v>
      </c>
      <c r="P5" s="11" t="str">
        <f>"http://www.seikatubunka.metro.tokyo.jp/houjin/npo_houjin/data/files/"&amp;K5&amp;"/"&amp;M5</f>
        <v>http://www.seikatubunka.metro.tokyo.jp/houjin/npo_houjin/data/files/0000001157/20171129meirei0010276.pdf</v>
      </c>
      <c r="Q5" s="11" t="str">
        <f>"http://www.seikatubunka.metro.tokyo.jp/houjin/npo_houjin/data/files/"&amp;K5&amp;"/"&amp;N5</f>
        <v>http://www.seikatubunka.metro.tokyo.jp/houjin/npo_houjin/data/files/0000001157/20171129m-yousei0010276.pdf</v>
      </c>
      <c r="R5" s="11" t="str">
        <f>"http://www.seikatubunka.metro.tokyo.jp/houjin/npo_houjin/data/files/"&amp;K5&amp;"/"&amp;O5</f>
        <v>http://www.seikatubunka.metro.tokyo.jp/houjin/npo_houjin/data/files/0000001157/20171129m-kaitou0010276.pdf</v>
      </c>
      <c r="S5" s="11" t="str">
        <f>"http://www.seikatubunka.metro.tokyo.jp/houjin/npo_houjin/list/ledger/"&amp;L5&amp;".html"</f>
        <v>http://www.seikatubunka.metro.tokyo.jp/houjin/npo_houjin/list/ledger/0010276.html</v>
      </c>
    </row>
    <row r="6" spans="1:19" ht="30" customHeight="1">
      <c r="A6" s="3">
        <v>2</v>
      </c>
      <c r="B6" s="5" t="str">
        <f t="shared" ref="B6:B12" si="0">HYPERLINK(S6,G6)</f>
        <v>国際技術支援ネットワーク</v>
      </c>
      <c r="C6" s="2" t="str">
        <f t="shared" ref="C6:C12" si="1">HYPERLINK(P6,C$4)</f>
        <v>改善命令実施文書</v>
      </c>
      <c r="D6" s="2" t="str">
        <f t="shared" ref="D6:D12" si="2">HYPERLINK(Q6,D$4)</f>
        <v>市民への説明要請文書</v>
      </c>
      <c r="E6" s="2" t="str">
        <f t="shared" ref="E6:E12" si="3">IF(ISBLANK(I6),"",HYPERLINK(R6,TEXT(I6,"gggy年m月d日")))</f>
        <v/>
      </c>
      <c r="F6" s="6">
        <v>91951</v>
      </c>
      <c r="G6" s="6" t="s">
        <v>20</v>
      </c>
      <c r="H6" s="7">
        <v>20171129</v>
      </c>
      <c r="I6" s="7"/>
      <c r="J6" s="8">
        <v>1157</v>
      </c>
      <c r="K6" s="9" t="str">
        <f t="shared" ref="K6:K12" si="4">TEXT(J6,"0000000000")</f>
        <v>0000001157</v>
      </c>
      <c r="L6" s="10" t="str">
        <f t="shared" ref="L6:L12" si="5">TEXT(F6,"0000000")</f>
        <v>0091951</v>
      </c>
      <c r="M6" s="11" t="str">
        <f t="shared" ref="M6:M12" si="6">H6&amp;"meirei"&amp;L6&amp;".pdf"</f>
        <v>20171129meirei0091951.pdf</v>
      </c>
      <c r="N6" s="11" t="str">
        <f t="shared" ref="N6:N12" si="7">H6&amp;"m-yousei"&amp;L6&amp;".pdf"</f>
        <v>20171129m-yousei0091951.pdf</v>
      </c>
      <c r="O6" s="11" t="str">
        <f t="shared" ref="O6:O19" si="8">H6&amp;"m-kaitou"&amp;L6&amp;".pdf"</f>
        <v>20171129m-kaitou0091951.pdf</v>
      </c>
      <c r="P6" s="11" t="str">
        <f t="shared" ref="P6:P12" si="9">"http://www.seikatubunka.metro.tokyo.jp/houjin/npo_houjin/data/files/"&amp;K6&amp;"/"&amp;M6</f>
        <v>http://www.seikatubunka.metro.tokyo.jp/houjin/npo_houjin/data/files/0000001157/20171129meirei0091951.pdf</v>
      </c>
      <c r="Q6" s="11" t="str">
        <f t="shared" ref="Q6:Q12" si="10">"http://www.seikatubunka.metro.tokyo.jp/houjin/npo_houjin/data/files/"&amp;K6&amp;"/"&amp;N6</f>
        <v>http://www.seikatubunka.metro.tokyo.jp/houjin/npo_houjin/data/files/0000001157/20171129m-yousei0091951.pdf</v>
      </c>
      <c r="R6" s="11" t="str">
        <f t="shared" ref="R6:R12" si="11">"http://www.seikatubunka.metro.tokyo.jp/houjin/npo_houjin/data/files/"&amp;K6&amp;"/"&amp;O6</f>
        <v>http://www.seikatubunka.metro.tokyo.jp/houjin/npo_houjin/data/files/0000001157/20171129m-kaitou0091951.pdf</v>
      </c>
      <c r="S6" s="11" t="str">
        <f t="shared" ref="S6:S12" si="12">"http://www.seikatubunka.metro.tokyo.jp/houjin/npo_houjin/list/ledger/"&amp;L6&amp;".html"</f>
        <v>http://www.seikatubunka.metro.tokyo.jp/houjin/npo_houjin/list/ledger/0091951.html</v>
      </c>
    </row>
    <row r="7" spans="1:19" ht="30" customHeight="1">
      <c r="A7" s="3">
        <v>3</v>
      </c>
      <c r="B7" s="5" t="str">
        <f t="shared" si="0"/>
        <v>イルカ</v>
      </c>
      <c r="C7" s="2" t="str">
        <f t="shared" si="1"/>
        <v>改善命令実施文書</v>
      </c>
      <c r="D7" s="2" t="str">
        <f t="shared" si="2"/>
        <v>市民への説明要請文書</v>
      </c>
      <c r="E7" s="2" t="str">
        <f t="shared" si="3"/>
        <v/>
      </c>
      <c r="F7" s="6">
        <v>944</v>
      </c>
      <c r="G7" s="6" t="s">
        <v>21</v>
      </c>
      <c r="H7" s="7">
        <v>20171129</v>
      </c>
      <c r="I7" s="7"/>
      <c r="J7" s="8">
        <v>1157</v>
      </c>
      <c r="K7" s="9" t="str">
        <f t="shared" si="4"/>
        <v>0000001157</v>
      </c>
      <c r="L7" s="10" t="str">
        <f t="shared" si="5"/>
        <v>0000944</v>
      </c>
      <c r="M7" s="11" t="str">
        <f t="shared" si="6"/>
        <v>20171129meirei0000944.pdf</v>
      </c>
      <c r="N7" s="11" t="str">
        <f t="shared" si="7"/>
        <v>20171129m-yousei0000944.pdf</v>
      </c>
      <c r="O7" s="11" t="str">
        <f t="shared" si="8"/>
        <v>20171129m-kaitou0000944.pdf</v>
      </c>
      <c r="P7" s="11" t="str">
        <f t="shared" si="9"/>
        <v>http://www.seikatubunka.metro.tokyo.jp/houjin/npo_houjin/data/files/0000001157/20171129meirei0000944.pdf</v>
      </c>
      <c r="Q7" s="11" t="str">
        <f t="shared" si="10"/>
        <v>http://www.seikatubunka.metro.tokyo.jp/houjin/npo_houjin/data/files/0000001157/20171129m-yousei0000944.pdf</v>
      </c>
      <c r="R7" s="11" t="str">
        <f t="shared" si="11"/>
        <v>http://www.seikatubunka.metro.tokyo.jp/houjin/npo_houjin/data/files/0000001157/20171129m-kaitou0000944.pdf</v>
      </c>
      <c r="S7" s="11" t="str">
        <f t="shared" si="12"/>
        <v>http://www.seikatubunka.metro.tokyo.jp/houjin/npo_houjin/list/ledger/0000944.html</v>
      </c>
    </row>
    <row r="8" spans="1:19" ht="30" customHeight="1">
      <c r="A8" s="3">
        <v>4</v>
      </c>
      <c r="B8" s="5" t="str">
        <f t="shared" si="0"/>
        <v>日本人権擁護センター</v>
      </c>
      <c r="C8" s="2" t="str">
        <f t="shared" si="1"/>
        <v>改善命令実施文書</v>
      </c>
      <c r="D8" s="2" t="str">
        <f t="shared" si="2"/>
        <v>市民への説明要請文書</v>
      </c>
      <c r="E8" s="2" t="str">
        <f t="shared" si="3"/>
        <v/>
      </c>
      <c r="F8" s="6">
        <v>91840</v>
      </c>
      <c r="G8" s="6" t="s">
        <v>22</v>
      </c>
      <c r="H8" s="7">
        <v>20171129</v>
      </c>
      <c r="I8" s="7"/>
      <c r="J8" s="8">
        <v>1157</v>
      </c>
      <c r="K8" s="9" t="str">
        <f t="shared" si="4"/>
        <v>0000001157</v>
      </c>
      <c r="L8" s="10" t="str">
        <f t="shared" si="5"/>
        <v>0091840</v>
      </c>
      <c r="M8" s="11" t="str">
        <f t="shared" si="6"/>
        <v>20171129meirei0091840.pdf</v>
      </c>
      <c r="N8" s="11" t="str">
        <f t="shared" si="7"/>
        <v>20171129m-yousei0091840.pdf</v>
      </c>
      <c r="O8" s="11" t="str">
        <f t="shared" si="8"/>
        <v>20171129m-kaitou0091840.pdf</v>
      </c>
      <c r="P8" s="11" t="str">
        <f t="shared" si="9"/>
        <v>http://www.seikatubunka.metro.tokyo.jp/houjin/npo_houjin/data/files/0000001157/20171129meirei0091840.pdf</v>
      </c>
      <c r="Q8" s="11" t="str">
        <f t="shared" si="10"/>
        <v>http://www.seikatubunka.metro.tokyo.jp/houjin/npo_houjin/data/files/0000001157/20171129m-yousei0091840.pdf</v>
      </c>
      <c r="R8" s="11" t="str">
        <f t="shared" si="11"/>
        <v>http://www.seikatubunka.metro.tokyo.jp/houjin/npo_houjin/data/files/0000001157/20171129m-kaitou0091840.pdf</v>
      </c>
      <c r="S8" s="11" t="str">
        <f t="shared" si="12"/>
        <v>http://www.seikatubunka.metro.tokyo.jp/houjin/npo_houjin/list/ledger/0091840.html</v>
      </c>
    </row>
    <row r="9" spans="1:19" ht="30" customHeight="1">
      <c r="A9" s="3">
        <v>5</v>
      </c>
      <c r="B9" s="5" t="str">
        <f t="shared" si="0"/>
        <v>国際エステティックセラピー介護支援ボランティア協会</v>
      </c>
      <c r="C9" s="2" t="str">
        <f t="shared" si="1"/>
        <v>改善命令実施文書</v>
      </c>
      <c r="D9" s="2" t="str">
        <f t="shared" si="2"/>
        <v>市民への説明要請文書</v>
      </c>
      <c r="E9" s="2" t="str">
        <f t="shared" si="3"/>
        <v/>
      </c>
      <c r="F9" s="6">
        <v>90225</v>
      </c>
      <c r="G9" s="6" t="s">
        <v>23</v>
      </c>
      <c r="H9" s="7">
        <v>20171129</v>
      </c>
      <c r="I9" s="7"/>
      <c r="J9" s="8">
        <v>1157</v>
      </c>
      <c r="K9" s="9" t="str">
        <f t="shared" si="4"/>
        <v>0000001157</v>
      </c>
      <c r="L9" s="10" t="str">
        <f t="shared" si="5"/>
        <v>0090225</v>
      </c>
      <c r="M9" s="11" t="str">
        <f t="shared" si="6"/>
        <v>20171129meirei0090225.pdf</v>
      </c>
      <c r="N9" s="11" t="str">
        <f t="shared" si="7"/>
        <v>20171129m-yousei0090225.pdf</v>
      </c>
      <c r="O9" s="11" t="str">
        <f t="shared" si="8"/>
        <v>20171129m-kaitou0090225.pdf</v>
      </c>
      <c r="P9" s="11" t="str">
        <f t="shared" si="9"/>
        <v>http://www.seikatubunka.metro.tokyo.jp/houjin/npo_houjin/data/files/0000001157/20171129meirei0090225.pdf</v>
      </c>
      <c r="Q9" s="11" t="str">
        <f t="shared" si="10"/>
        <v>http://www.seikatubunka.metro.tokyo.jp/houjin/npo_houjin/data/files/0000001157/20171129m-yousei0090225.pdf</v>
      </c>
      <c r="R9" s="11" t="str">
        <f t="shared" si="11"/>
        <v>http://www.seikatubunka.metro.tokyo.jp/houjin/npo_houjin/data/files/0000001157/20171129m-kaitou0090225.pdf</v>
      </c>
      <c r="S9" s="11" t="str">
        <f t="shared" si="12"/>
        <v>http://www.seikatubunka.metro.tokyo.jp/houjin/npo_houjin/list/ledger/0090225.html</v>
      </c>
    </row>
    <row r="10" spans="1:19" ht="30" customHeight="1">
      <c r="A10" s="3">
        <v>6</v>
      </c>
      <c r="B10" s="5" t="str">
        <f t="shared" si="0"/>
        <v>アフリカ物語</v>
      </c>
      <c r="C10" s="2" t="str">
        <f t="shared" si="1"/>
        <v>改善命令実施文書</v>
      </c>
      <c r="D10" s="2" t="str">
        <f t="shared" si="2"/>
        <v>市民への説明要請文書</v>
      </c>
      <c r="E10" s="2" t="str">
        <f t="shared" si="3"/>
        <v/>
      </c>
      <c r="F10" s="6">
        <v>3042</v>
      </c>
      <c r="G10" s="6" t="s">
        <v>24</v>
      </c>
      <c r="H10" s="7">
        <v>20171129</v>
      </c>
      <c r="I10" s="7"/>
      <c r="J10" s="8">
        <v>1157</v>
      </c>
      <c r="K10" s="9" t="str">
        <f t="shared" si="4"/>
        <v>0000001157</v>
      </c>
      <c r="L10" s="10" t="str">
        <f t="shared" si="5"/>
        <v>0003042</v>
      </c>
      <c r="M10" s="11" t="str">
        <f t="shared" si="6"/>
        <v>20171129meirei0003042.pdf</v>
      </c>
      <c r="N10" s="11" t="str">
        <f t="shared" si="7"/>
        <v>20171129m-yousei0003042.pdf</v>
      </c>
      <c r="O10" s="11" t="str">
        <f t="shared" si="8"/>
        <v>20171129m-kaitou0003042.pdf</v>
      </c>
      <c r="P10" s="11" t="str">
        <f t="shared" si="9"/>
        <v>http://www.seikatubunka.metro.tokyo.jp/houjin/npo_houjin/data/files/0000001157/20171129meirei0003042.pdf</v>
      </c>
      <c r="Q10" s="11" t="str">
        <f t="shared" si="10"/>
        <v>http://www.seikatubunka.metro.tokyo.jp/houjin/npo_houjin/data/files/0000001157/20171129m-yousei0003042.pdf</v>
      </c>
      <c r="R10" s="11" t="str">
        <f t="shared" si="11"/>
        <v>http://www.seikatubunka.metro.tokyo.jp/houjin/npo_houjin/data/files/0000001157/20171129m-kaitou0003042.pdf</v>
      </c>
      <c r="S10" s="11" t="str">
        <f t="shared" si="12"/>
        <v>http://www.seikatubunka.metro.tokyo.jp/houjin/npo_houjin/list/ledger/0003042.html</v>
      </c>
    </row>
    <row r="11" spans="1:19" ht="30" customHeight="1">
      <c r="A11" s="3">
        <v>7</v>
      </c>
      <c r="B11" s="5" t="str">
        <f t="shared" si="0"/>
        <v>防災標識ネットワーク</v>
      </c>
      <c r="C11" s="2" t="str">
        <f t="shared" si="1"/>
        <v>改善命令実施文書</v>
      </c>
      <c r="D11" s="2" t="str">
        <f t="shared" si="2"/>
        <v>市民への説明要請文書</v>
      </c>
      <c r="E11" s="2" t="str">
        <f t="shared" si="3"/>
        <v/>
      </c>
      <c r="F11" s="6">
        <v>93769</v>
      </c>
      <c r="G11" s="6" t="s">
        <v>25</v>
      </c>
      <c r="H11" s="7">
        <v>20171129</v>
      </c>
      <c r="I11" s="7"/>
      <c r="J11" s="8">
        <v>1157</v>
      </c>
      <c r="K11" s="9" t="str">
        <f t="shared" si="4"/>
        <v>0000001157</v>
      </c>
      <c r="L11" s="10" t="str">
        <f t="shared" si="5"/>
        <v>0093769</v>
      </c>
      <c r="M11" s="11" t="str">
        <f t="shared" si="6"/>
        <v>20171129meirei0093769.pdf</v>
      </c>
      <c r="N11" s="11" t="str">
        <f t="shared" si="7"/>
        <v>20171129m-yousei0093769.pdf</v>
      </c>
      <c r="O11" s="11" t="str">
        <f t="shared" si="8"/>
        <v>20171129m-kaitou0093769.pdf</v>
      </c>
      <c r="P11" s="11" t="str">
        <f t="shared" si="9"/>
        <v>http://www.seikatubunka.metro.tokyo.jp/houjin/npo_houjin/data/files/0000001157/20171129meirei0093769.pdf</v>
      </c>
      <c r="Q11" s="11" t="str">
        <f t="shared" si="10"/>
        <v>http://www.seikatubunka.metro.tokyo.jp/houjin/npo_houjin/data/files/0000001157/20171129m-yousei0093769.pdf</v>
      </c>
      <c r="R11" s="11" t="str">
        <f t="shared" si="11"/>
        <v>http://www.seikatubunka.metro.tokyo.jp/houjin/npo_houjin/data/files/0000001157/20171129m-kaitou0093769.pdf</v>
      </c>
      <c r="S11" s="11" t="str">
        <f t="shared" si="12"/>
        <v>http://www.seikatubunka.metro.tokyo.jp/houjin/npo_houjin/list/ledger/0093769.html</v>
      </c>
    </row>
    <row r="12" spans="1:19" ht="30" customHeight="1">
      <c r="A12" s="3">
        <v>8</v>
      </c>
      <c r="B12" s="5" t="str">
        <f t="shared" si="0"/>
        <v>日本ＨＡＣＣＰ協会</v>
      </c>
      <c r="C12" s="2" t="str">
        <f t="shared" si="1"/>
        <v>改善命令実施文書</v>
      </c>
      <c r="D12" s="2" t="str">
        <f t="shared" si="2"/>
        <v>市民への説明要請文書</v>
      </c>
      <c r="E12" s="2" t="str">
        <f t="shared" si="3"/>
        <v/>
      </c>
      <c r="F12" s="6">
        <v>2471</v>
      </c>
      <c r="G12" s="6" t="s">
        <v>26</v>
      </c>
      <c r="H12" s="7">
        <v>20171129</v>
      </c>
      <c r="I12" s="7"/>
      <c r="J12" s="8">
        <v>1157</v>
      </c>
      <c r="K12" s="9" t="str">
        <f t="shared" si="4"/>
        <v>0000001157</v>
      </c>
      <c r="L12" s="10" t="str">
        <f t="shared" si="5"/>
        <v>0002471</v>
      </c>
      <c r="M12" s="11" t="str">
        <f t="shared" si="6"/>
        <v>20171129meirei0002471.pdf</v>
      </c>
      <c r="N12" s="11" t="str">
        <f t="shared" si="7"/>
        <v>20171129m-yousei0002471.pdf</v>
      </c>
      <c r="O12" s="11" t="str">
        <f t="shared" si="8"/>
        <v>20171129m-kaitou0002471.pdf</v>
      </c>
      <c r="P12" s="11" t="str">
        <f t="shared" si="9"/>
        <v>http://www.seikatubunka.metro.tokyo.jp/houjin/npo_houjin/data/files/0000001157/20171129meirei0002471.pdf</v>
      </c>
      <c r="Q12" s="11" t="str">
        <f t="shared" si="10"/>
        <v>http://www.seikatubunka.metro.tokyo.jp/houjin/npo_houjin/data/files/0000001157/20171129m-yousei0002471.pdf</v>
      </c>
      <c r="R12" s="11" t="str">
        <f t="shared" si="11"/>
        <v>http://www.seikatubunka.metro.tokyo.jp/houjin/npo_houjin/data/files/0000001157/20171129m-kaitou0002471.pdf</v>
      </c>
      <c r="S12" s="11" t="str">
        <f t="shared" si="12"/>
        <v>http://www.seikatubunka.metro.tokyo.jp/houjin/npo_houjin/list/ledger/0002471.html</v>
      </c>
    </row>
    <row r="13" spans="1:19" ht="30" customHeight="1">
      <c r="A13" s="3">
        <v>9</v>
      </c>
      <c r="B13" s="5" t="str">
        <f t="shared" ref="B13:B19" si="13">HYPERLINK(S13,G13)</f>
        <v>環研究所</v>
      </c>
      <c r="C13" s="2" t="str">
        <f t="shared" ref="C13:C19" si="14">HYPERLINK(P13,C$4)</f>
        <v>改善命令実施文書</v>
      </c>
      <c r="D13" s="2" t="str">
        <f t="shared" ref="D13:D19" si="15">HYPERLINK(Q13,D$4)</f>
        <v>市民への説明要請文書</v>
      </c>
      <c r="E13" s="2" t="str">
        <f t="shared" ref="E13:E19" si="16">IF(ISBLANK(I13),"",HYPERLINK(R13,TEXT(I13,"gggy年m月d日")))</f>
        <v/>
      </c>
      <c r="F13" s="6">
        <v>3508</v>
      </c>
      <c r="G13" s="6" t="s">
        <v>27</v>
      </c>
      <c r="H13" s="7">
        <v>20171129</v>
      </c>
      <c r="I13" s="7"/>
      <c r="J13" s="8">
        <v>1157</v>
      </c>
      <c r="K13" s="9" t="str">
        <f t="shared" ref="K13:K19" si="17">TEXT(J13,"0000000000")</f>
        <v>0000001157</v>
      </c>
      <c r="L13" s="10" t="str">
        <f t="shared" ref="L13:L19" si="18">TEXT(F13,"0000000")</f>
        <v>0003508</v>
      </c>
      <c r="M13" s="11" t="str">
        <f t="shared" ref="M13:M19" si="19">H13&amp;"meirei"&amp;L13&amp;".pdf"</f>
        <v>20171129meirei0003508.pdf</v>
      </c>
      <c r="N13" s="11" t="str">
        <f t="shared" ref="N13:N19" si="20">H13&amp;"m-yousei"&amp;L13&amp;".pdf"</f>
        <v>20171129m-yousei0003508.pdf</v>
      </c>
      <c r="O13" s="11" t="str">
        <f t="shared" si="8"/>
        <v>20171129m-kaitou0003508.pdf</v>
      </c>
      <c r="P13" s="11" t="str">
        <f t="shared" ref="P13:P19" si="21">"http://www.seikatubunka.metro.tokyo.jp/houjin/npo_houjin/data/files/"&amp;K13&amp;"/"&amp;M13</f>
        <v>http://www.seikatubunka.metro.tokyo.jp/houjin/npo_houjin/data/files/0000001157/20171129meirei0003508.pdf</v>
      </c>
      <c r="Q13" s="11" t="str">
        <f t="shared" ref="Q13:Q19" si="22">"http://www.seikatubunka.metro.tokyo.jp/houjin/npo_houjin/data/files/"&amp;K13&amp;"/"&amp;N13</f>
        <v>http://www.seikatubunka.metro.tokyo.jp/houjin/npo_houjin/data/files/0000001157/20171129m-yousei0003508.pdf</v>
      </c>
      <c r="R13" s="11" t="str">
        <f t="shared" ref="R13:R19" si="23">"http://www.seikatubunka.metro.tokyo.jp/houjin/npo_houjin/data/files/"&amp;K13&amp;"/"&amp;O13</f>
        <v>http://www.seikatubunka.metro.tokyo.jp/houjin/npo_houjin/data/files/0000001157/20171129m-kaitou0003508.pdf</v>
      </c>
      <c r="S13" s="11" t="str">
        <f t="shared" ref="S13:S19" si="24">"http://www.seikatubunka.metro.tokyo.jp/houjin/npo_houjin/list/ledger/"&amp;L13&amp;".html"</f>
        <v>http://www.seikatubunka.metro.tokyo.jp/houjin/npo_houjin/list/ledger/0003508.html</v>
      </c>
    </row>
    <row r="14" spans="1:19" ht="30" customHeight="1">
      <c r="A14" s="3">
        <v>10</v>
      </c>
      <c r="B14" s="5" t="str">
        <f t="shared" si="13"/>
        <v>東京高齢者福祉協議会</v>
      </c>
      <c r="C14" s="2" t="str">
        <f t="shared" si="14"/>
        <v>改善命令実施文書</v>
      </c>
      <c r="D14" s="2" t="str">
        <f t="shared" si="15"/>
        <v>市民への説明要請文書</v>
      </c>
      <c r="E14" s="2" t="str">
        <f t="shared" si="16"/>
        <v/>
      </c>
      <c r="F14" s="6">
        <v>155</v>
      </c>
      <c r="G14" s="6" t="s">
        <v>28</v>
      </c>
      <c r="H14" s="7">
        <v>20171129</v>
      </c>
      <c r="I14" s="7"/>
      <c r="J14" s="8">
        <v>1157</v>
      </c>
      <c r="K14" s="9" t="str">
        <f t="shared" si="17"/>
        <v>0000001157</v>
      </c>
      <c r="L14" s="10" t="str">
        <f t="shared" si="18"/>
        <v>0000155</v>
      </c>
      <c r="M14" s="11" t="str">
        <f t="shared" si="19"/>
        <v>20171129meirei0000155.pdf</v>
      </c>
      <c r="N14" s="11" t="str">
        <f t="shared" si="20"/>
        <v>20171129m-yousei0000155.pdf</v>
      </c>
      <c r="O14" s="11" t="str">
        <f t="shared" si="8"/>
        <v>20171129m-kaitou0000155.pdf</v>
      </c>
      <c r="P14" s="11" t="str">
        <f t="shared" si="21"/>
        <v>http://www.seikatubunka.metro.tokyo.jp/houjin/npo_houjin/data/files/0000001157/20171129meirei0000155.pdf</v>
      </c>
      <c r="Q14" s="11" t="str">
        <f t="shared" si="22"/>
        <v>http://www.seikatubunka.metro.tokyo.jp/houjin/npo_houjin/data/files/0000001157/20171129m-yousei0000155.pdf</v>
      </c>
      <c r="R14" s="11" t="str">
        <f t="shared" si="23"/>
        <v>http://www.seikatubunka.metro.tokyo.jp/houjin/npo_houjin/data/files/0000001157/20171129m-kaitou0000155.pdf</v>
      </c>
      <c r="S14" s="11" t="str">
        <f t="shared" si="24"/>
        <v>http://www.seikatubunka.metro.tokyo.jp/houjin/npo_houjin/list/ledger/0000155.html</v>
      </c>
    </row>
    <row r="15" spans="1:19" ht="30" customHeight="1">
      <c r="A15" s="3">
        <v>11</v>
      </c>
      <c r="B15" s="5" t="str">
        <f t="shared" si="13"/>
        <v>「０歳からの教育」推進協議会</v>
      </c>
      <c r="C15" s="2" t="str">
        <f t="shared" si="14"/>
        <v>改善命令実施文書</v>
      </c>
      <c r="D15" s="2" t="str">
        <f t="shared" si="15"/>
        <v>市民への説明要請文書</v>
      </c>
      <c r="E15" s="2" t="str">
        <f t="shared" si="16"/>
        <v/>
      </c>
      <c r="F15" s="6">
        <v>4379</v>
      </c>
      <c r="G15" s="6" t="s">
        <v>29</v>
      </c>
      <c r="H15" s="7">
        <v>20171129</v>
      </c>
      <c r="I15" s="7"/>
      <c r="J15" s="8">
        <v>1157</v>
      </c>
      <c r="K15" s="9" t="str">
        <f t="shared" si="17"/>
        <v>0000001157</v>
      </c>
      <c r="L15" s="10" t="str">
        <f t="shared" si="18"/>
        <v>0004379</v>
      </c>
      <c r="M15" s="11" t="str">
        <f t="shared" si="19"/>
        <v>20171129meirei0004379.pdf</v>
      </c>
      <c r="N15" s="11" t="str">
        <f t="shared" si="20"/>
        <v>20171129m-yousei0004379.pdf</v>
      </c>
      <c r="O15" s="11" t="str">
        <f t="shared" si="8"/>
        <v>20171129m-kaitou0004379.pdf</v>
      </c>
      <c r="P15" s="11" t="str">
        <f t="shared" si="21"/>
        <v>http://www.seikatubunka.metro.tokyo.jp/houjin/npo_houjin/data/files/0000001157/20171129meirei0004379.pdf</v>
      </c>
      <c r="Q15" s="11" t="str">
        <f t="shared" si="22"/>
        <v>http://www.seikatubunka.metro.tokyo.jp/houjin/npo_houjin/data/files/0000001157/20171129m-yousei0004379.pdf</v>
      </c>
      <c r="R15" s="11" t="str">
        <f t="shared" si="23"/>
        <v>http://www.seikatubunka.metro.tokyo.jp/houjin/npo_houjin/data/files/0000001157/20171129m-kaitou0004379.pdf</v>
      </c>
      <c r="S15" s="11" t="str">
        <f t="shared" si="24"/>
        <v>http://www.seikatubunka.metro.tokyo.jp/houjin/npo_houjin/list/ledger/0004379.html</v>
      </c>
    </row>
    <row r="16" spans="1:19" ht="30" customHeight="1">
      <c r="A16" s="3">
        <v>12</v>
      </c>
      <c r="B16" s="5" t="str">
        <f t="shared" si="13"/>
        <v>日本民家トラスト協会</v>
      </c>
      <c r="C16" s="2" t="str">
        <f t="shared" si="14"/>
        <v>改善命令実施文書</v>
      </c>
      <c r="D16" s="2" t="str">
        <f t="shared" si="15"/>
        <v>市民への説明要請文書</v>
      </c>
      <c r="E16" s="2" t="str">
        <f t="shared" si="16"/>
        <v/>
      </c>
      <c r="F16" s="6">
        <v>1491</v>
      </c>
      <c r="G16" s="6" t="s">
        <v>30</v>
      </c>
      <c r="H16" s="7">
        <v>20171129</v>
      </c>
      <c r="I16" s="7"/>
      <c r="J16" s="8">
        <v>1157</v>
      </c>
      <c r="K16" s="9" t="str">
        <f t="shared" si="17"/>
        <v>0000001157</v>
      </c>
      <c r="L16" s="10" t="str">
        <f t="shared" si="18"/>
        <v>0001491</v>
      </c>
      <c r="M16" s="11" t="str">
        <f t="shared" si="19"/>
        <v>20171129meirei0001491.pdf</v>
      </c>
      <c r="N16" s="11" t="str">
        <f t="shared" si="20"/>
        <v>20171129m-yousei0001491.pdf</v>
      </c>
      <c r="O16" s="11" t="str">
        <f t="shared" si="8"/>
        <v>20171129m-kaitou0001491.pdf</v>
      </c>
      <c r="P16" s="11" t="str">
        <f t="shared" si="21"/>
        <v>http://www.seikatubunka.metro.tokyo.jp/houjin/npo_houjin/data/files/0000001157/20171129meirei0001491.pdf</v>
      </c>
      <c r="Q16" s="11" t="str">
        <f t="shared" si="22"/>
        <v>http://www.seikatubunka.metro.tokyo.jp/houjin/npo_houjin/data/files/0000001157/20171129m-yousei0001491.pdf</v>
      </c>
      <c r="R16" s="11" t="str">
        <f t="shared" si="23"/>
        <v>http://www.seikatubunka.metro.tokyo.jp/houjin/npo_houjin/data/files/0000001157/20171129m-kaitou0001491.pdf</v>
      </c>
      <c r="S16" s="11" t="str">
        <f t="shared" si="24"/>
        <v>http://www.seikatubunka.metro.tokyo.jp/houjin/npo_houjin/list/ledger/0001491.html</v>
      </c>
    </row>
    <row r="17" spans="1:19" ht="30" customHeight="1">
      <c r="A17" s="3">
        <v>13</v>
      </c>
      <c r="B17" s="5" t="str">
        <f t="shared" si="13"/>
        <v>映像支援プロジェクトチームテレビくん</v>
      </c>
      <c r="C17" s="2" t="str">
        <f t="shared" si="14"/>
        <v>改善命令実施文書</v>
      </c>
      <c r="D17" s="2" t="str">
        <f t="shared" si="15"/>
        <v>市民への説明要請文書</v>
      </c>
      <c r="E17" s="2" t="str">
        <f t="shared" si="16"/>
        <v/>
      </c>
      <c r="F17" s="6">
        <v>8610</v>
      </c>
      <c r="G17" s="6" t="s">
        <v>31</v>
      </c>
      <c r="H17" s="7">
        <v>20171129</v>
      </c>
      <c r="I17" s="7"/>
      <c r="J17" s="8">
        <v>1157</v>
      </c>
      <c r="K17" s="9" t="str">
        <f t="shared" si="17"/>
        <v>0000001157</v>
      </c>
      <c r="L17" s="10" t="str">
        <f t="shared" si="18"/>
        <v>0008610</v>
      </c>
      <c r="M17" s="11" t="str">
        <f t="shared" si="19"/>
        <v>20171129meirei0008610.pdf</v>
      </c>
      <c r="N17" s="11" t="str">
        <f t="shared" si="20"/>
        <v>20171129m-yousei0008610.pdf</v>
      </c>
      <c r="O17" s="11" t="str">
        <f t="shared" si="8"/>
        <v>20171129m-kaitou0008610.pdf</v>
      </c>
      <c r="P17" s="11" t="str">
        <f t="shared" si="21"/>
        <v>http://www.seikatubunka.metro.tokyo.jp/houjin/npo_houjin/data/files/0000001157/20171129meirei0008610.pdf</v>
      </c>
      <c r="Q17" s="11" t="str">
        <f t="shared" si="22"/>
        <v>http://www.seikatubunka.metro.tokyo.jp/houjin/npo_houjin/data/files/0000001157/20171129m-yousei0008610.pdf</v>
      </c>
      <c r="R17" s="11" t="str">
        <f t="shared" si="23"/>
        <v>http://www.seikatubunka.metro.tokyo.jp/houjin/npo_houjin/data/files/0000001157/20171129m-kaitou0008610.pdf</v>
      </c>
      <c r="S17" s="11" t="str">
        <f t="shared" si="24"/>
        <v>http://www.seikatubunka.metro.tokyo.jp/houjin/npo_houjin/list/ledger/0008610.html</v>
      </c>
    </row>
    <row r="18" spans="1:19" ht="30" customHeight="1">
      <c r="A18" s="3">
        <v>14</v>
      </c>
      <c r="B18" s="5" t="str">
        <f t="shared" si="13"/>
        <v>ジャパン・アイ・シー・オー・ピー・エイチ</v>
      </c>
      <c r="C18" s="2" t="str">
        <f t="shared" si="14"/>
        <v>改善命令実施文書</v>
      </c>
      <c r="D18" s="2" t="str">
        <f t="shared" si="15"/>
        <v>市民への説明要請文書</v>
      </c>
      <c r="E18" s="2" t="str">
        <f t="shared" si="16"/>
        <v/>
      </c>
      <c r="F18" s="6">
        <v>12000</v>
      </c>
      <c r="G18" s="6" t="s">
        <v>32</v>
      </c>
      <c r="H18" s="7">
        <v>20171129</v>
      </c>
      <c r="I18" s="7"/>
      <c r="J18" s="8">
        <v>1157</v>
      </c>
      <c r="K18" s="9" t="str">
        <f t="shared" si="17"/>
        <v>0000001157</v>
      </c>
      <c r="L18" s="10" t="str">
        <f t="shared" si="18"/>
        <v>0012000</v>
      </c>
      <c r="M18" s="11" t="str">
        <f t="shared" si="19"/>
        <v>20171129meirei0012000.pdf</v>
      </c>
      <c r="N18" s="11" t="str">
        <f t="shared" si="20"/>
        <v>20171129m-yousei0012000.pdf</v>
      </c>
      <c r="O18" s="11" t="str">
        <f t="shared" si="8"/>
        <v>20171129m-kaitou0012000.pdf</v>
      </c>
      <c r="P18" s="11" t="str">
        <f t="shared" si="21"/>
        <v>http://www.seikatubunka.metro.tokyo.jp/houjin/npo_houjin/data/files/0000001157/20171129meirei0012000.pdf</v>
      </c>
      <c r="Q18" s="11" t="str">
        <f t="shared" si="22"/>
        <v>http://www.seikatubunka.metro.tokyo.jp/houjin/npo_houjin/data/files/0000001157/20171129m-yousei0012000.pdf</v>
      </c>
      <c r="R18" s="11" t="str">
        <f t="shared" si="23"/>
        <v>http://www.seikatubunka.metro.tokyo.jp/houjin/npo_houjin/data/files/0000001157/20171129m-kaitou0012000.pdf</v>
      </c>
      <c r="S18" s="11" t="str">
        <f t="shared" si="24"/>
        <v>http://www.seikatubunka.metro.tokyo.jp/houjin/npo_houjin/list/ledger/0012000.html</v>
      </c>
    </row>
    <row r="19" spans="1:19" ht="30" customHeight="1">
      <c r="A19" s="3">
        <v>15</v>
      </c>
      <c r="B19" s="5" t="str">
        <f t="shared" si="13"/>
        <v>里山文化研究センター</v>
      </c>
      <c r="C19" s="2" t="str">
        <f t="shared" si="14"/>
        <v>改善命令実施文書</v>
      </c>
      <c r="D19" s="2" t="str">
        <f t="shared" si="15"/>
        <v>市民への説明要請文書</v>
      </c>
      <c r="E19" s="2" t="str">
        <f t="shared" si="16"/>
        <v/>
      </c>
      <c r="F19" s="6">
        <v>90577</v>
      </c>
      <c r="G19" s="6" t="s">
        <v>33</v>
      </c>
      <c r="H19" s="7">
        <v>20171129</v>
      </c>
      <c r="I19" s="7"/>
      <c r="J19" s="8">
        <v>1157</v>
      </c>
      <c r="K19" s="9" t="str">
        <f t="shared" si="17"/>
        <v>0000001157</v>
      </c>
      <c r="L19" s="10" t="str">
        <f t="shared" si="18"/>
        <v>0090577</v>
      </c>
      <c r="M19" s="11" t="str">
        <f t="shared" si="19"/>
        <v>20171129meirei0090577.pdf</v>
      </c>
      <c r="N19" s="11" t="str">
        <f t="shared" si="20"/>
        <v>20171129m-yousei0090577.pdf</v>
      </c>
      <c r="O19" s="11" t="str">
        <f t="shared" si="8"/>
        <v>20171129m-kaitou0090577.pdf</v>
      </c>
      <c r="P19" s="11" t="str">
        <f t="shared" si="21"/>
        <v>http://www.seikatubunka.metro.tokyo.jp/houjin/npo_houjin/data/files/0000001157/20171129meirei0090577.pdf</v>
      </c>
      <c r="Q19" s="11" t="str">
        <f t="shared" si="22"/>
        <v>http://www.seikatubunka.metro.tokyo.jp/houjin/npo_houjin/data/files/0000001157/20171129m-yousei0090577.pdf</v>
      </c>
      <c r="R19" s="11" t="str">
        <f t="shared" si="23"/>
        <v>http://www.seikatubunka.metro.tokyo.jp/houjin/npo_houjin/data/files/0000001157/20171129m-kaitou0090577.pdf</v>
      </c>
      <c r="S19" s="11" t="str">
        <f t="shared" si="24"/>
        <v>http://www.seikatubunka.metro.tokyo.jp/houjin/npo_houjin/list/ledger/0090577.html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20171129</vt:lpstr>
      <vt:lpstr>'20171129'!Print_Area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2019-02-20T05:43:31Z</dcterms:modified>
</cp:coreProperties>
</file>